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对比表" sheetId="8" r:id="rId1"/>
    <sheet name="Sheet2" sheetId="9" r:id="rId2"/>
    <sheet name="Sheet1" sheetId="10" r:id="rId3"/>
  </sheets>
  <definedNames>
    <definedName name="_xlnm.Print_Area" localSheetId="0">对比表!$B$1:$H$6</definedName>
  </definedNames>
  <calcPr calcId="144525"/>
</workbook>
</file>

<file path=xl/sharedStrings.xml><?xml version="1.0" encoding="utf-8"?>
<sst xmlns="http://schemas.openxmlformats.org/spreadsheetml/2006/main" count="22" uniqueCount="21">
  <si>
    <t>审 核 汇 总 对 比 表</t>
  </si>
  <si>
    <t>工程名称：淮南联合大学朝阳新村房改房屋顶维修工程</t>
  </si>
  <si>
    <t>序号</t>
  </si>
  <si>
    <t>单项工程名称</t>
  </si>
  <si>
    <t>送审金额（元）</t>
  </si>
  <si>
    <t>审定金额（元）</t>
  </si>
  <si>
    <t>核减-（增+）金额（元）</t>
  </si>
  <si>
    <t>核减（增）率（％）</t>
  </si>
  <si>
    <t>备注</t>
  </si>
  <si>
    <t>淮南联合大学朝阳新村房改房屋顶维修工程</t>
  </si>
  <si>
    <t>合计</t>
  </si>
  <si>
    <t>-</t>
  </si>
  <si>
    <t>凤台县凤凰湖新区酒东新村安置小区（一期）永久性供配电工程</t>
  </si>
  <si>
    <t>工程名称</t>
  </si>
  <si>
    <t>建设单位</t>
  </si>
  <si>
    <t>凤台县重点工程建设服务中心</t>
  </si>
  <si>
    <t>编制单位</t>
  </si>
  <si>
    <t>安徽欣安工程建设项目管理有限公司</t>
  </si>
  <si>
    <t>设计单位</t>
  </si>
  <si>
    <t>安徽电信规划设计有限责任公司</t>
  </si>
  <si>
    <t>单一来源采购文件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</si>
</sst>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;[Red]\-0.00\ "/>
    <numFmt numFmtId="178" formatCode="0.00_ "/>
  </numFmts>
  <fonts count="33">
    <font>
      <sz val="11"/>
      <color theme="1"/>
      <name val="宋体"/>
      <charset val="134"/>
      <scheme val="minor"/>
    </font>
    <font>
      <b/>
      <sz val="11"/>
      <color rgb="FF0070C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30"/>
      <color indexed="8"/>
      <name val="宋体"/>
      <charset val="134"/>
    </font>
    <font>
      <b/>
      <sz val="16"/>
      <color indexed="8"/>
      <name val="宋体"/>
      <charset val="134"/>
    </font>
    <font>
      <b/>
      <sz val="12"/>
      <color indexed="0"/>
      <name val="宋体"/>
      <charset val="134"/>
    </font>
    <font>
      <sz val="12"/>
      <color indexed="0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"/>
    </font>
    <font>
      <b/>
      <sz val="12"/>
      <color indexed="8"/>
      <name val="宋体"/>
      <charset val="134"/>
    </font>
    <font>
      <b/>
      <sz val="12"/>
      <color rgb="FF000000"/>
      <name val="宋体"/>
      <charset val="1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2" fillId="0" borderId="0"/>
    <xf numFmtId="0" fontId="32" fillId="0" borderId="0"/>
  </cellStyleXfs>
  <cellXfs count="42">
    <xf numFmtId="0" fontId="0" fillId="0" borderId="0" xfId="0">
      <alignment vertical="center"/>
    </xf>
    <xf numFmtId="176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178" fontId="0" fillId="0" borderId="0" xfId="0" applyNumberFormat="1" applyFill="1">
      <alignment vertical="center"/>
    </xf>
    <xf numFmtId="10" fontId="0" fillId="0" borderId="0" xfId="0" applyNumberFormat="1" applyFill="1">
      <alignment vertical="center"/>
    </xf>
    <xf numFmtId="0" fontId="4" fillId="0" borderId="0" xfId="0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left" vertical="center"/>
    </xf>
    <xf numFmtId="178" fontId="5" fillId="0" borderId="1" xfId="0" applyNumberFormat="1" applyFont="1" applyFill="1" applyBorder="1" applyAlignment="1">
      <alignment horizontal="left" vertical="center"/>
    </xf>
    <xf numFmtId="10" fontId="5" fillId="0" borderId="1" xfId="0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3" xfId="49" applyNumberFormat="1" applyFont="1" applyFill="1" applyBorder="1" applyAlignment="1" applyProtection="1">
      <alignment horizontal="left" vertical="center" wrapText="1" readingOrder="1"/>
    </xf>
    <xf numFmtId="0" fontId="9" fillId="0" borderId="4" xfId="0" applyNumberFormat="1" applyFont="1" applyFill="1" applyBorder="1" applyAlignment="1">
      <alignment horizontal="center" vertical="center" wrapText="1"/>
    </xf>
    <xf numFmtId="178" fontId="9" fillId="0" borderId="5" xfId="0" applyNumberFormat="1" applyFont="1" applyFill="1" applyBorder="1" applyAlignment="1">
      <alignment horizontal="center" vertical="center" wrapText="1"/>
    </xf>
    <xf numFmtId="10" fontId="9" fillId="0" borderId="6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horizontal="right" vertical="center" wrapText="1"/>
    </xf>
    <xf numFmtId="178" fontId="9" fillId="0" borderId="5" xfId="0" applyNumberFormat="1" applyFont="1" applyFill="1" applyBorder="1" applyAlignment="1">
      <alignment horizontal="right" vertical="center" wrapText="1"/>
    </xf>
    <xf numFmtId="10" fontId="9" fillId="0" borderId="6" xfId="0" applyNumberFormat="1" applyFont="1" applyFill="1" applyBorder="1" applyAlignment="1">
      <alignment horizontal="righ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0" fillId="0" borderId="3" xfId="49" applyNumberFormat="1" applyFont="1" applyFill="1" applyBorder="1" applyAlignment="1" applyProtection="1">
      <alignment horizontal="center" vertical="center" wrapText="1" readingOrder="1"/>
    </xf>
    <xf numFmtId="177" fontId="6" fillId="0" borderId="2" xfId="0" applyNumberFormat="1" applyFont="1" applyFill="1" applyBorder="1" applyAlignment="1">
      <alignment horizontal="center" vertical="center" shrinkToFit="1"/>
    </xf>
    <xf numFmtId="178" fontId="6" fillId="0" borderId="2" xfId="0" applyNumberFormat="1" applyFont="1" applyFill="1" applyBorder="1" applyAlignment="1">
      <alignment horizontal="center" vertical="center" shrinkToFit="1"/>
    </xf>
    <xf numFmtId="10" fontId="11" fillId="0" borderId="6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right" vertical="center" wrapText="1"/>
    </xf>
    <xf numFmtId="177" fontId="3" fillId="0" borderId="0" xfId="0" applyNumberFormat="1" applyFont="1" applyFill="1">
      <alignment vertical="center"/>
    </xf>
    <xf numFmtId="178" fontId="3" fillId="0" borderId="0" xfId="0" applyNumberFormat="1" applyFont="1" applyFill="1">
      <alignment vertical="center"/>
    </xf>
    <xf numFmtId="10" fontId="3" fillId="0" borderId="0" xfId="0" applyNumberFormat="1" applyFont="1" applyFill="1">
      <alignment vertical="center"/>
    </xf>
    <xf numFmtId="10" fontId="2" fillId="0" borderId="0" xfId="0" applyNumberFormat="1" applyFont="1" applyFill="1">
      <alignment vertical="center"/>
    </xf>
    <xf numFmtId="10" fontId="12" fillId="0" borderId="0" xfId="0" applyNumberFormat="1" applyFont="1" applyFill="1" applyAlignment="1">
      <alignment horizontal="justify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colors>
    <mruColors>
      <color rgb="007030A0"/>
      <color rgb="00FFFF00"/>
      <color rgb="0000B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E8" sqref="E8"/>
    </sheetView>
  </sheetViews>
  <sheetFormatPr defaultColWidth="9" defaultRowHeight="13.5"/>
  <cols>
    <col min="1" max="1" width="9" style="6"/>
    <col min="2" max="2" width="8.00833333333333" style="6" customWidth="1"/>
    <col min="3" max="3" width="29.675" style="6" customWidth="1"/>
    <col min="4" max="5" width="24.7916666666667" style="7" customWidth="1"/>
    <col min="6" max="6" width="24.7916666666667" style="8" customWidth="1"/>
    <col min="7" max="7" width="24.7916666666667" style="9" customWidth="1"/>
    <col min="8" max="8" width="17.8916666666667" style="6" customWidth="1"/>
    <col min="9" max="9" width="29.5083333333333" style="9" customWidth="1"/>
    <col min="10" max="16384" width="9" style="6"/>
  </cols>
  <sheetData>
    <row r="1" ht="63" customHeight="1" spans="2:8">
      <c r="B1" s="10" t="s">
        <v>0</v>
      </c>
      <c r="C1" s="10"/>
      <c r="D1" s="11"/>
      <c r="E1" s="11"/>
      <c r="F1" s="12"/>
      <c r="G1" s="13"/>
      <c r="H1" s="10"/>
    </row>
    <row r="2" s="4" customFormat="1" ht="43" customHeight="1" spans="2:9">
      <c r="B2" s="14" t="s">
        <v>1</v>
      </c>
      <c r="C2" s="14"/>
      <c r="D2" s="15"/>
      <c r="E2" s="15"/>
      <c r="F2" s="16"/>
      <c r="G2" s="17"/>
      <c r="H2" s="14"/>
      <c r="I2" s="40"/>
    </row>
    <row r="3" s="5" customFormat="1" ht="43" customHeight="1" spans="2:9">
      <c r="B3" s="18" t="s">
        <v>2</v>
      </c>
      <c r="C3" s="18" t="s">
        <v>3</v>
      </c>
      <c r="D3" s="19" t="s">
        <v>4</v>
      </c>
      <c r="E3" s="19" t="s">
        <v>5</v>
      </c>
      <c r="F3" s="20" t="s">
        <v>6</v>
      </c>
      <c r="G3" s="21" t="s">
        <v>7</v>
      </c>
      <c r="H3" s="18" t="s">
        <v>8</v>
      </c>
      <c r="I3" s="39"/>
    </row>
    <row r="4" s="5" customFormat="1" ht="43" customHeight="1" spans="2:9">
      <c r="B4" s="22">
        <v>1</v>
      </c>
      <c r="C4" s="23" t="s">
        <v>9</v>
      </c>
      <c r="D4" s="24">
        <v>18653.86</v>
      </c>
      <c r="E4" s="24">
        <v>17417.64</v>
      </c>
      <c r="F4" s="25">
        <f>E4-D4</f>
        <v>-1236.22</v>
      </c>
      <c r="G4" s="26">
        <f>F4/D4</f>
        <v>-0.066271538437621</v>
      </c>
      <c r="H4" s="27"/>
      <c r="I4" s="41"/>
    </row>
    <row r="5" s="5" customFormat="1" ht="43" customHeight="1" spans="2:9">
      <c r="B5" s="22">
        <v>2</v>
      </c>
      <c r="C5" s="23"/>
      <c r="D5" s="28"/>
      <c r="E5" s="28"/>
      <c r="F5" s="29"/>
      <c r="G5" s="30"/>
      <c r="H5" s="27"/>
      <c r="I5" s="41"/>
    </row>
    <row r="6" s="4" customFormat="1" ht="43" customHeight="1" spans="2:9">
      <c r="B6" s="31"/>
      <c r="C6" s="32" t="s">
        <v>10</v>
      </c>
      <c r="D6" s="33">
        <f>SUM(D4:D5)</f>
        <v>18653.86</v>
      </c>
      <c r="E6" s="33">
        <f>SUM(E4:E5)</f>
        <v>17417.64</v>
      </c>
      <c r="F6" s="34">
        <f>SUM(F4:F5)</f>
        <v>-1236.22</v>
      </c>
      <c r="G6" s="35">
        <f>F6/D6</f>
        <v>-0.066271538437621</v>
      </c>
      <c r="H6" s="36"/>
      <c r="I6" s="40"/>
    </row>
    <row r="7" s="5" customFormat="1" ht="43" customHeight="1" spans="4:9">
      <c r="D7" s="37"/>
      <c r="E7" s="37"/>
      <c r="F7" s="38"/>
      <c r="G7" s="39"/>
      <c r="I7" s="39"/>
    </row>
    <row r="8" s="5" customFormat="1" ht="43" customHeight="1" spans="4:9">
      <c r="D8" s="37"/>
      <c r="E8" s="37"/>
      <c r="F8" s="38" t="s">
        <v>11</v>
      </c>
      <c r="G8" s="39"/>
      <c r="I8" s="39"/>
    </row>
    <row r="9" ht="43" customHeight="1"/>
  </sheetData>
  <mergeCells count="2">
    <mergeCell ref="B1:H1"/>
    <mergeCell ref="B2:H2"/>
  </mergeCells>
  <pageMargins left="0.472222222222222" right="0.0784722222222222" top="0.393055555555556" bottom="0.393055555555556" header="0.393055555555556" footer="0.393055555555556"/>
  <pageSetup paperSize="9" scale="62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C8"/>
  <sheetViews>
    <sheetView zoomScale="130" zoomScaleNormal="130" workbookViewId="0">
      <selection activeCell="C3" sqref="C3"/>
    </sheetView>
  </sheetViews>
  <sheetFormatPr defaultColWidth="9" defaultRowHeight="23" customHeight="1" outlineLevelRow="7" outlineLevelCol="2"/>
  <cols>
    <col min="1" max="1" width="6.63333333333333" customWidth="1"/>
    <col min="2" max="2" width="17.725" customWidth="1"/>
    <col min="3" max="3" width="71.2666666666667" customWidth="1"/>
  </cols>
  <sheetData>
    <row r="2" customHeight="1" spans="3:3">
      <c r="C2" s="3" t="s">
        <v>12</v>
      </c>
    </row>
    <row r="3" customFormat="1" customHeight="1" spans="2:3">
      <c r="B3" t="s">
        <v>13</v>
      </c>
      <c r="C3" s="3" t="s">
        <v>12</v>
      </c>
    </row>
    <row r="4" customHeight="1" spans="2:3">
      <c r="B4" t="s">
        <v>14</v>
      </c>
      <c r="C4" s="3" t="s">
        <v>15</v>
      </c>
    </row>
    <row r="5" customHeight="1" spans="2:3">
      <c r="B5" t="s">
        <v>16</v>
      </c>
      <c r="C5" s="3" t="s">
        <v>17</v>
      </c>
    </row>
    <row r="6" customHeight="1" spans="2:3">
      <c r="B6" t="s">
        <v>18</v>
      </c>
      <c r="C6" t="s">
        <v>19</v>
      </c>
    </row>
    <row r="8" customHeight="1" spans="3:3">
      <c r="C8" t="s">
        <v>20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2:F16"/>
  <sheetViews>
    <sheetView workbookViewId="0">
      <selection activeCell="G21" sqref="G21"/>
    </sheetView>
  </sheetViews>
  <sheetFormatPr defaultColWidth="8.88333333333333" defaultRowHeight="13.5" outlineLevelCol="5"/>
  <cols>
    <col min="5" max="5" width="30" style="1" customWidth="1"/>
    <col min="6" max="6" width="15.1166666666667" customWidth="1"/>
  </cols>
  <sheetData>
    <row r="2" spans="5:6">
      <c r="E2" s="1">
        <v>18555170.19</v>
      </c>
      <c r="F2">
        <f>E2*0.029</f>
        <v>538099.93551</v>
      </c>
    </row>
    <row r="5" spans="5:5">
      <c r="E5" s="1">
        <f>E2-F2</f>
        <v>18017070.25449</v>
      </c>
    </row>
    <row r="8" spans="5:6">
      <c r="E8" s="1">
        <v>17570631</v>
      </c>
      <c r="F8">
        <f>E8-E2</f>
        <v>-984539.190000001</v>
      </c>
    </row>
    <row r="11" spans="6:6">
      <c r="F11" s="2"/>
    </row>
    <row r="12" spans="5:6">
      <c r="E12" s="1">
        <v>18019116</v>
      </c>
      <c r="F12" s="2">
        <f>(E12-E2)/E2</f>
        <v>-0.0288897479522391</v>
      </c>
    </row>
    <row r="13" spans="6:6">
      <c r="F13" s="2"/>
    </row>
    <row r="14" spans="6:6">
      <c r="F14" s="2"/>
    </row>
    <row r="15" spans="6:6">
      <c r="F15" s="2"/>
    </row>
    <row r="16" spans="6:6">
      <c r="F16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对比表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2017-05-14T01:57:00Z</dcterms:created>
  <cp:lastPrinted>2019-03-25T00:56:00Z</cp:lastPrinted>
  <dcterms:modified xsi:type="dcterms:W3CDTF">2023-05-26T01:51:54Z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0EC37C37DA264635A8B1D7089482DF57</vt:lpwstr>
  </property>
</Properties>
</file>